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28" r:id="rId1"/>
    <sheet name="Пријава" sheetId="1" r:id="rId2"/>
    <sheet name="Извод из пројекта пута" sheetId="31" r:id="rId3"/>
  </sheets>
  <definedNames>
    <definedName name="_xlnm.Print_Area" localSheetId="2">'Извод из пројекта пута'!$A$1:$E$37</definedName>
    <definedName name="_xlnm.Print_Area" localSheetId="1">Пријава!$A$1:$F$33</definedName>
    <definedName name="_xlnm.Print_Area" localSheetId="0">Упутство!$A$1:$L$16</definedName>
  </definedNames>
  <calcPr calcId="162913"/>
</workbook>
</file>

<file path=xl/calcChain.xml><?xml version="1.0" encoding="utf-8"?>
<calcChain xmlns="http://schemas.openxmlformats.org/spreadsheetml/2006/main">
  <c r="B32" i="1" l="1"/>
  <c r="C40" i="1"/>
  <c r="F40" i="1"/>
  <c r="E25" i="1"/>
  <c r="C36" i="1"/>
  <c r="E26" i="1"/>
  <c r="D19" i="31"/>
  <c r="C7" i="31"/>
  <c r="C12" i="31"/>
  <c r="E29" i="1"/>
  <c r="E8" i="31"/>
  <c r="D8" i="31"/>
  <c r="C11" i="31"/>
  <c r="E28" i="1"/>
  <c r="A35" i="31"/>
  <c r="D35" i="31"/>
  <c r="A36" i="31"/>
  <c r="D36" i="31"/>
  <c r="C3" i="31"/>
  <c r="A1" i="31"/>
  <c r="E32" i="1"/>
  <c r="E31" i="1"/>
  <c r="A31" i="1"/>
  <c r="A2" i="31"/>
  <c r="A40" i="1"/>
  <c r="G40" i="1"/>
  <c r="C35" i="1"/>
  <c r="E40" i="1"/>
  <c r="D40" i="1"/>
  <c r="D29" i="1"/>
  <c r="E27" i="1"/>
  <c r="C34" i="1"/>
  <c r="C37" i="1"/>
  <c r="D27" i="1"/>
  <c r="G12" i="31"/>
  <c r="A24" i="1"/>
</calcChain>
</file>

<file path=xl/comments1.xml><?xml version="1.0" encoding="utf-8"?>
<comments xmlns="http://schemas.openxmlformats.org/spreadsheetml/2006/main">
  <authors>
    <author>Nenad Radosavljevic</author>
    <author>Nenad Radosavljević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  <comment ref="C23" authorId="1" shapeId="0">
      <text>
        <r>
          <rPr>
            <b/>
            <sz val="14"/>
            <color indexed="81"/>
            <rFont val="Tahoma"/>
            <family val="2"/>
          </rPr>
          <t>Пример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0"/>
            <color indexed="81"/>
            <rFont val="Tahoma"/>
            <family val="2"/>
          </rPr>
          <t xml:space="preserve">
Изградња или реконструкција тврдог камионског шумског пута у ГЈ… 35/36, 38/39 (бројеви одељења или сл.)
Изградња или реконструкција тврдог камионског шумског пута од… до...</t>
        </r>
      </text>
    </comment>
  </commentList>
</comments>
</file>

<file path=xl/comments2.xml><?xml version="1.0" encoding="utf-8"?>
<comments xmlns="http://schemas.openxmlformats.org/spreadsheetml/2006/main">
  <authors>
    <author>Nenad Radosavljevic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Ако се гради на више КО, навести укупне дужине по КО.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Број хоризонталних кривина, проширења у кривинама, број и растојање мимоилазница, карактеристике цевастих пропуста и мостова и остале важне и специфичне карактеристике пута.</t>
        </r>
      </text>
    </comment>
  </commentList>
</comments>
</file>

<file path=xl/sharedStrings.xml><?xml version="1.0" encoding="utf-8"?>
<sst xmlns="http://schemas.openxmlformats.org/spreadsheetml/2006/main" count="106" uniqueCount="98">
  <si>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</si>
  <si>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</si>
  <si>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</si>
  <si>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</si>
  <si>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</si>
  <si>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</si>
  <si>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</si>
  <si>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</si>
  <si>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</si>
  <si>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</si>
  <si>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</si>
  <si>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</si>
  <si>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</si>
  <si>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</si>
  <si>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</si>
  <si>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динара</t>
  </si>
  <si>
    <t>Подносилац пријаве:</t>
  </si>
  <si>
    <t>МП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</si>
  <si>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</si>
  <si>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</si>
  <si>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</si>
  <si>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Сви листови су заштићени од нежењених промена.
Могуће је попунити само дозвољена поља која су зелене боје.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</si>
  <si>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</si>
  <si>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</si>
  <si>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r>
      <t>Пријава и сваки од образаца се налази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</si>
  <si>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Место поште:</t>
  </si>
  <si>
    <t>Место:</t>
  </si>
  <si>
    <t>Број поште:</t>
  </si>
  <si>
    <t>Степен заштите:</t>
  </si>
  <si>
    <t>Пројектант:</t>
  </si>
  <si>
    <t>Основни технички елементи пута:</t>
  </si>
  <si>
    <t>Назив подносиоца пријаве:</t>
  </si>
  <si>
    <t>Генерално:</t>
  </si>
  <si>
    <r>
      <t xml:space="preserve">Назив заштићеног природног добра:
</t>
    </r>
    <r>
      <rPr>
        <sz val="12"/>
        <rFont val="Arial"/>
        <family val="2"/>
      </rPr>
      <t>(ако се пут гради на површини под заштитом)</t>
    </r>
  </si>
  <si>
    <t>Опис стања отворености шума у газдинској јединици или шумском комплексу и разлози за изградњу пута:</t>
  </si>
  <si>
    <t>840-</t>
  </si>
  <si>
    <t>Правно лице које је израдило пројекат:</t>
  </si>
  <si>
    <t>Деловодни број код подносица пријаве:</t>
  </si>
  <si>
    <t>Датум усвајања код подносица пријаве:</t>
  </si>
  <si>
    <t>Образац
Извод из пројекта пута</t>
  </si>
  <si>
    <r>
      <t xml:space="preserve">У случају потребе за променама обратите се на телефон </t>
    </r>
    <r>
      <rPr>
        <b/>
        <sz val="11"/>
        <color indexed="10"/>
        <rFont val="Arial"/>
        <family val="2"/>
      </rPr>
      <t>021/4881-852</t>
    </r>
    <r>
      <rPr>
        <sz val="11"/>
        <rFont val="Arial"/>
        <family val="2"/>
      </rPr>
      <t xml:space="preserve"> (Ненад Радосављевић).</t>
    </r>
  </si>
  <si>
    <t>Образац "Извод из пројекта пута":</t>
  </si>
  <si>
    <t>Назив пута</t>
  </si>
  <si>
    <t>km</t>
  </si>
  <si>
    <t>Да ли је изградња или реконструкција</t>
  </si>
  <si>
    <t>Дужина по пројекту</t>
  </si>
  <si>
    <t>Трошкови по пројекту</t>
  </si>
  <si>
    <r>
      <rPr>
        <b/>
        <sz val="16"/>
        <rFont val="Arial"/>
        <family val="2"/>
        <charset val="238"/>
      </rPr>
      <t>ШГ, ШУ, РЈ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</rPr>
      <t>(или друга организациона целина којој припада пут)</t>
    </r>
  </si>
  <si>
    <t>Ширина коловоза:</t>
  </si>
  <si>
    <t>Ширина банкина:</t>
  </si>
  <si>
    <t>Под пуном материјалном и кривичном одговорношћу ИЗЈАВЉУЈЕМ да  је наведени пут планиран основом газдовања шумама, да за наведене радове поседујемо пројекте и другу документацију у складу са важећим законима и подзаконским актима из области шумарства и заштите природе и животне средине, да наведени радови нису обављани у досадашњем газдовању, као и да површине функционално и наменски нису планиране за друге потребе.</t>
  </si>
  <si>
    <t>Под пуном материјалном и кривичном одговорношћу ИЗЈАВЉУЈЕМ да су наведени подаци у складу са уредбом о заштити природног добра.</t>
  </si>
  <si>
    <t>Подаци о изради и усвајању пројекта:</t>
  </si>
  <si>
    <t>Минимални радијус кривина:</t>
  </si>
  <si>
    <t>Максимални уздужни нагиб:</t>
  </si>
  <si>
    <t>Дебљина постељице (доњег слоја):</t>
  </si>
  <si>
    <t>Дебљина коловоза (горњег слоја):</t>
  </si>
  <si>
    <t>Попречни нагиб:</t>
  </si>
  <si>
    <t>Број мостова и цевастих пропуста:</t>
  </si>
  <si>
    <t>Остали технички елементи пута:</t>
  </si>
  <si>
    <r>
      <rPr>
        <b/>
        <sz val="16"/>
        <rFont val="Arial"/>
        <family val="2"/>
        <charset val="238"/>
      </rPr>
      <t>Општина и КО на којима се гради пут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</rPr>
      <t>(ако се гради на више КО, навести укупне дужине по КО)</t>
    </r>
  </si>
  <si>
    <t>Укупна вредност посла по пројекту:</t>
  </si>
  <si>
    <t>Сопствено учешће корисника средстава:</t>
  </si>
  <si>
    <r>
      <t xml:space="preserve">Износ који се тражи пријавом:
</t>
    </r>
    <r>
      <rPr>
        <sz val="10"/>
        <rFont val="Arial"/>
        <family val="2"/>
        <charset val="238"/>
      </rPr>
      <t>(према максималним јединичним ценама по конкурсу и трошковима изградње по пројекту)</t>
    </r>
  </si>
  <si>
    <r>
      <t xml:space="preserve">Максимално могући износ:
</t>
    </r>
    <r>
      <rPr>
        <sz val="10"/>
        <rFont val="Arial"/>
        <family val="2"/>
        <charset val="238"/>
      </rPr>
      <t>(према јединичним ценама и дужини пута)</t>
    </r>
  </si>
  <si>
    <t>Попуњава се обавезно Пријава + образац "Извод из пројекта пута".</t>
  </si>
  <si>
    <t>Образац "Извод из пројекта пута" представља извод из главног пројекта за изградњу пута, са основним подацима и конструктивним елементима, а садржи и податке о кориснику или сопственику шумског комплекса, локацији пута, отворености шумског комплекса, врсти посла (изградња или реконструкција пута) и дужини пута са износом средстава који се тражи.</t>
  </si>
  <si>
    <t>Назив пута:</t>
  </si>
  <si>
    <t>Прибављена остала потребна техничка документација и дозволе у складу са релевантним прописима:</t>
  </si>
  <si>
    <t>километара</t>
  </si>
  <si>
    <t>Максимално могући износ према јединичним ценама конкурса:</t>
  </si>
  <si>
    <t>Дужина пута:</t>
  </si>
  <si>
    <t>Број бодова за сопствено финансијско учешће:</t>
  </si>
  <si>
    <t>Број бодова за континуитет у коришћењу средстава:</t>
  </si>
  <si>
    <t>Državno i pravna lica</t>
  </si>
  <si>
    <t>PIB</t>
  </si>
  <si>
    <t>MB</t>
  </si>
  <si>
    <t>Korisnik</t>
  </si>
  <si>
    <t>Broj dobijanja</t>
  </si>
  <si>
    <t>Bodova</t>
  </si>
  <si>
    <t>08762198</t>
  </si>
  <si>
    <t>Vojvodinašume</t>
  </si>
  <si>
    <t>08042292</t>
  </si>
  <si>
    <t>NP Fruška Gora</t>
  </si>
  <si>
    <t>08224722</t>
  </si>
  <si>
    <t>Број бодова за допринос унапр. отворености шума:</t>
  </si>
  <si>
    <t>Eparhija sremska</t>
  </si>
  <si>
    <t>Број бодова из ова три критеријума: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</si>
  <si>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четврти критеријум према правилнику објављеном уз конкурс (5, 10 или 20).</t>
    </r>
  </si>
  <si>
    <t>Подаци о пријављеном пројекту</t>
  </si>
  <si>
    <r>
      <t xml:space="preserve">Износ који се тражи пријавом:
</t>
    </r>
    <r>
      <rPr>
        <sz val="10"/>
        <rFont val="Arial"/>
        <family val="2"/>
        <charset val="238"/>
      </rPr>
      <t>(добије се на основу износа трошкова по пројекту
или максималне јединичне цене)</t>
    </r>
  </si>
  <si>
    <r>
      <t xml:space="preserve">Пријава на конкурс за послове из тачке 3
</t>
    </r>
    <r>
      <rPr>
        <b/>
        <sz val="14"/>
        <rFont val="Arial"/>
        <family val="2"/>
      </rPr>
      <t>Унапређивање отворености шума</t>
    </r>
  </si>
  <si>
    <t>Eparhija bačka</t>
  </si>
  <si>
    <t>08692661</t>
  </si>
  <si>
    <r>
      <rPr>
        <sz val="12"/>
        <rFont val="Arial"/>
        <family val="2"/>
      </rPr>
      <t>Преглед радова за тачку конкурса: 3</t>
    </r>
    <r>
      <rPr>
        <b/>
        <sz val="12"/>
        <rFont val="Arial"/>
        <family val="2"/>
      </rPr>
      <t>. Унапређивање отворености шума</t>
    </r>
  </si>
  <si>
    <r>
      <rPr>
        <b/>
        <sz val="12"/>
        <color indexed="17"/>
        <rFont val="Arial"/>
        <family val="2"/>
      </rPr>
      <t>Prg2025K1T3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</si>
  <si>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t>на Kонкурс за доделу средстава из Годишњег програма коришћења средстава
из Буџетског фонда за шуме АП Војводине за 2025. годину</t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</si>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</sst>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/mm/yyyy/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2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indexed="81"/>
      <name val="Tahoma"/>
      <family val="2"/>
    </font>
    <font>
      <sz val="9"/>
      <name val="Arial"/>
      <family val="2"/>
    </font>
    <font>
      <b/>
      <sz val="10"/>
      <color indexed="81"/>
      <name val="Tahoma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 applyProtection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/>
    </xf>
    <xf numFmtId="0" fontId="8" fillId="0" borderId="5" xfId="0" applyFont="1" applyFill="1" applyBorder="1" applyAlignment="1" applyProtection="1">
      <alignment vertical="center"/>
    </xf>
    <xf numFmtId="4" fontId="4" fillId="0" borderId="6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14" fontId="20" fillId="0" borderId="0" xfId="0" applyNumberFormat="1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right" vertical="center"/>
    </xf>
    <xf numFmtId="3" fontId="25" fillId="0" borderId="9" xfId="0" applyNumberFormat="1" applyFont="1" applyFill="1" applyBorder="1" applyAlignment="1" applyProtection="1">
      <alignment horizontal="right" vertical="center" wrapText="1"/>
    </xf>
    <xf numFmtId="0" fontId="25" fillId="0" borderId="10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right" vertical="top" wrapText="1"/>
    </xf>
    <xf numFmtId="0" fontId="4" fillId="0" borderId="12" xfId="0" applyFont="1" applyFill="1" applyBorder="1" applyAlignment="1" applyProtection="1">
      <alignment horizontal="right" vertical="top" wrapText="1"/>
    </xf>
    <xf numFmtId="164" fontId="28" fillId="2" borderId="6" xfId="0" applyNumberFormat="1" applyFont="1" applyFill="1" applyBorder="1" applyAlignment="1" applyProtection="1">
      <alignment vertical="center"/>
      <protection locked="0"/>
    </xf>
    <xf numFmtId="3" fontId="28" fillId="2" borderId="6" xfId="0" applyNumberFormat="1" applyFont="1" applyFill="1" applyBorder="1" applyAlignment="1" applyProtection="1">
      <alignment vertical="center"/>
      <protection locked="0"/>
    </xf>
    <xf numFmtId="3" fontId="28" fillId="0" borderId="6" xfId="0" applyNumberFormat="1" applyFont="1" applyFill="1" applyBorder="1" applyAlignment="1" applyProtection="1">
      <alignment vertical="center" wrapText="1"/>
    </xf>
    <xf numFmtId="3" fontId="28" fillId="0" borderId="3" xfId="0" applyNumberFormat="1" applyFont="1" applyFill="1" applyBorder="1" applyAlignment="1" applyProtection="1">
      <alignment vertical="center" wrapText="1"/>
    </xf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10" fontId="26" fillId="0" borderId="5" xfId="0" applyNumberFormat="1" applyFont="1" applyBorder="1" applyAlignment="1" applyProtection="1">
      <alignment horizontal="center" vertical="center" wrapText="1"/>
    </xf>
    <xf numFmtId="10" fontId="6" fillId="0" borderId="2" xfId="0" applyNumberFormat="1" applyFont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165" fontId="8" fillId="4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6" fillId="0" borderId="19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20" xfId="0" applyFont="1" applyBorder="1" applyAlignment="1">
      <alignment vertical="center" wrapText="1"/>
    </xf>
    <xf numFmtId="0" fontId="37" fillId="0" borderId="19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35" fillId="0" borderId="19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34" fillId="0" borderId="46" xfId="0" applyFont="1" applyFill="1" applyBorder="1" applyAlignment="1" applyProtection="1">
      <alignment horizontal="right" vertical="center"/>
    </xf>
    <xf numFmtId="0" fontId="34" fillId="0" borderId="36" xfId="0" applyFont="1" applyFill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center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right" vertical="center" wrapText="1"/>
    </xf>
    <xf numFmtId="0" fontId="26" fillId="0" borderId="5" xfId="0" applyFont="1" applyBorder="1" applyAlignment="1" applyProtection="1">
      <alignment horizontal="right" vertical="center" wrapText="1"/>
    </xf>
    <xf numFmtId="0" fontId="26" fillId="0" borderId="35" xfId="0" applyFont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2" fillId="0" borderId="46" xfId="0" applyFont="1" applyFill="1" applyBorder="1" applyAlignment="1" applyProtection="1">
      <alignment horizontal="justify" vertical="center" wrapText="1"/>
    </xf>
    <xf numFmtId="0" fontId="32" fillId="0" borderId="36" xfId="0" applyFont="1" applyFill="1" applyBorder="1" applyAlignment="1" applyProtection="1">
      <alignment horizontal="justify" vertical="center" wrapText="1"/>
    </xf>
    <xf numFmtId="0" fontId="32" fillId="0" borderId="15" xfId="0" applyFont="1" applyFill="1" applyBorder="1" applyAlignment="1" applyProtection="1">
      <alignment horizontal="justify" vertical="center" wrapText="1"/>
    </xf>
    <xf numFmtId="0" fontId="32" fillId="0" borderId="25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6" xfId="0" applyFont="1" applyFill="1" applyBorder="1" applyAlignment="1" applyProtection="1">
      <alignment horizontal="justify" vertical="center" wrapText="1"/>
    </xf>
    <xf numFmtId="0" fontId="32" fillId="0" borderId="23" xfId="0" applyFont="1" applyFill="1" applyBorder="1" applyAlignment="1" applyProtection="1">
      <alignment horizontal="justify" vertical="center" wrapText="1"/>
    </xf>
    <xf numFmtId="0" fontId="32" fillId="0" borderId="24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Alignment="1" applyProtection="1">
      <alignment horizontal="left" vertical="center"/>
    </xf>
    <xf numFmtId="0" fontId="5" fillId="0" borderId="38" xfId="0" applyFont="1" applyBorder="1" applyAlignment="1" applyProtection="1">
      <alignment horizontal="left" vertical="center" wrapText="1"/>
    </xf>
    <xf numFmtId="0" fontId="5" fillId="0" borderId="39" xfId="0" applyFont="1" applyBorder="1" applyAlignment="1" applyProtection="1">
      <alignment horizontal="left" vertical="center" wrapText="1"/>
    </xf>
    <xf numFmtId="0" fontId="5" fillId="0" borderId="40" xfId="0" applyFont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41" xfId="0" applyFont="1" applyFill="1" applyBorder="1" applyAlignment="1" applyProtection="1">
      <alignment horizontal="left" vertical="top" wrapText="1"/>
      <protection locked="0"/>
    </xf>
    <xf numFmtId="0" fontId="8" fillId="2" borderId="42" xfId="0" applyFont="1" applyFill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right" vertical="top" wrapText="1"/>
    </xf>
    <xf numFmtId="0" fontId="6" fillId="0" borderId="34" xfId="0" applyFont="1" applyBorder="1" applyAlignment="1" applyProtection="1">
      <alignment horizontal="right" vertical="top" wrapText="1"/>
    </xf>
    <xf numFmtId="0" fontId="10" fillId="0" borderId="0" xfId="0" applyFont="1" applyAlignment="1" applyProtection="1">
      <alignment horizontal="center"/>
    </xf>
    <xf numFmtId="0" fontId="5" fillId="0" borderId="43" xfId="0" applyFont="1" applyBorder="1" applyAlignment="1" applyProtection="1">
      <alignment horizontal="right" vertical="center" wrapText="1"/>
    </xf>
    <xf numFmtId="0" fontId="5" fillId="0" borderId="44" xfId="0" applyFont="1" applyBorder="1" applyAlignment="1" applyProtection="1">
      <alignment horizontal="right" vertical="center" wrapText="1"/>
    </xf>
    <xf numFmtId="49" fontId="8" fillId="2" borderId="6" xfId="0" applyNumberFormat="1" applyFont="1" applyFill="1" applyBorder="1" applyAlignment="1" applyProtection="1">
      <alignment horizontal="left" vertical="center"/>
      <protection locked="0"/>
    </xf>
    <xf numFmtId="49" fontId="8" fillId="2" borderId="5" xfId="0" applyNumberFormat="1" applyFont="1" applyFill="1" applyBorder="1" applyAlignment="1" applyProtection="1">
      <alignment horizontal="left" vertical="center"/>
      <protection locked="0"/>
    </xf>
    <xf numFmtId="49" fontId="8" fillId="2" borderId="32" xfId="0" applyNumberFormat="1" applyFont="1" applyFill="1" applyBorder="1" applyAlignment="1" applyProtection="1">
      <alignment horizontal="left" vertical="center"/>
      <protection locked="0"/>
    </xf>
    <xf numFmtId="0" fontId="26" fillId="0" borderId="45" xfId="0" applyFont="1" applyBorder="1" applyAlignment="1" applyProtection="1">
      <alignment horizontal="right" vertical="center" wrapText="1"/>
    </xf>
    <xf numFmtId="0" fontId="26" fillId="0" borderId="18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37" xfId="0" applyFont="1" applyFill="1" applyBorder="1" applyAlignment="1" applyProtection="1">
      <alignment horizontal="left" vertical="center" wrapText="1"/>
      <protection locked="0"/>
    </xf>
    <xf numFmtId="0" fontId="33" fillId="0" borderId="23" xfId="0" applyFont="1" applyFill="1" applyBorder="1" applyAlignment="1" applyProtection="1">
      <alignment horizontal="right" vertical="center"/>
    </xf>
    <xf numFmtId="0" fontId="33" fillId="0" borderId="24" xfId="0" applyFont="1" applyFill="1" applyBorder="1" applyAlignment="1" applyProtection="1">
      <alignment horizontal="right" vertical="center"/>
    </xf>
    <xf numFmtId="0" fontId="34" fillId="0" borderId="25" xfId="0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right" vertical="center"/>
    </xf>
    <xf numFmtId="0" fontId="34" fillId="0" borderId="26" xfId="0" applyFont="1" applyFill="1" applyBorder="1" applyAlignment="1" applyProtection="1">
      <alignment horizontal="right" vertical="center"/>
    </xf>
    <xf numFmtId="0" fontId="34" fillId="0" borderId="9" xfId="0" applyFont="1" applyFill="1" applyBorder="1" applyAlignment="1" applyProtection="1">
      <alignment horizontal="right" vertical="center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 applyProtection="1">
      <alignment horizontal="right" vertical="center" wrapText="1"/>
    </xf>
    <xf numFmtId="0" fontId="5" fillId="0" borderId="34" xfId="0" applyFont="1" applyBorder="1" applyAlignment="1" applyProtection="1">
      <alignment horizontal="right" vertical="center" wrapText="1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32" xfId="0" applyFont="1" applyFill="1" applyBorder="1" applyAlignment="1" applyProtection="1">
      <alignment horizontal="left" vertical="center" wrapText="1"/>
      <protection locked="0"/>
    </xf>
    <xf numFmtId="1" fontId="8" fillId="2" borderId="6" xfId="0" applyNumberFormat="1" applyFont="1" applyFill="1" applyBorder="1" applyAlignment="1" applyProtection="1">
      <alignment horizontal="left" vertical="center"/>
      <protection locked="0"/>
    </xf>
    <xf numFmtId="1" fontId="8" fillId="2" borderId="5" xfId="0" applyNumberFormat="1" applyFont="1" applyFill="1" applyBorder="1" applyAlignment="1" applyProtection="1">
      <alignment horizontal="left" vertical="center"/>
      <protection locked="0"/>
    </xf>
    <xf numFmtId="1" fontId="8" fillId="2" borderId="32" xfId="0" applyNumberFormat="1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right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28" fillId="0" borderId="26" xfId="0" applyFont="1" applyBorder="1" applyAlignment="1" applyProtection="1">
      <alignment horizontal="left" vertical="center" wrapText="1"/>
    </xf>
    <xf numFmtId="0" fontId="28" fillId="0" borderId="22" xfId="0" applyFont="1" applyBorder="1" applyAlignment="1" applyProtection="1">
      <alignment horizontal="left" vertical="center" wrapText="1"/>
    </xf>
    <xf numFmtId="0" fontId="28" fillId="0" borderId="11" xfId="0" applyFont="1" applyBorder="1" applyAlignment="1" applyProtection="1">
      <alignment horizontal="left" vertical="center" wrapText="1"/>
    </xf>
    <xf numFmtId="0" fontId="28" fillId="0" borderId="35" xfId="0" applyFont="1" applyBorder="1" applyAlignment="1" applyProtection="1">
      <alignment horizontal="left" vertical="center" wrapText="1"/>
    </xf>
    <xf numFmtId="0" fontId="28" fillId="2" borderId="5" xfId="0" applyFont="1" applyFill="1" applyBorder="1" applyAlignment="1" applyProtection="1">
      <alignment vertical="center" wrapText="1"/>
      <protection locked="0"/>
    </xf>
    <xf numFmtId="0" fontId="28" fillId="2" borderId="32" xfId="0" applyFont="1" applyFill="1" applyBorder="1" applyAlignment="1" applyProtection="1">
      <alignment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</xf>
    <xf numFmtId="0" fontId="26" fillId="0" borderId="35" xfId="0" applyFont="1" applyBorder="1" applyAlignment="1" applyProtection="1">
      <alignment horizontal="left" vertical="center" wrapText="1"/>
    </xf>
    <xf numFmtId="0" fontId="11" fillId="0" borderId="24" xfId="0" applyFont="1" applyBorder="1" applyAlignment="1" applyProtection="1">
      <alignment vertical="center" wrapText="1"/>
    </xf>
    <xf numFmtId="0" fontId="26" fillId="0" borderId="33" xfId="0" applyFont="1" applyBorder="1" applyAlignment="1" applyProtection="1">
      <alignment horizontal="left" vertical="center" wrapText="1"/>
    </xf>
    <xf numFmtId="0" fontId="26" fillId="0" borderId="34" xfId="0" applyFont="1" applyBorder="1" applyAlignment="1" applyProtection="1">
      <alignment horizontal="left" vertical="center" wrapText="1"/>
    </xf>
    <xf numFmtId="0" fontId="29" fillId="0" borderId="12" xfId="0" applyFont="1" applyBorder="1" applyAlignment="1" applyProtection="1">
      <alignment horizontal="left" vertical="center" wrapText="1"/>
    </xf>
    <xf numFmtId="0" fontId="29" fillId="0" borderId="2" xfId="0" applyFont="1" applyBorder="1" applyAlignment="1" applyProtection="1">
      <alignment horizontal="left" vertical="center" wrapText="1"/>
    </xf>
    <xf numFmtId="0" fontId="28" fillId="2" borderId="41" xfId="0" applyFont="1" applyFill="1" applyBorder="1" applyAlignment="1" applyProtection="1">
      <alignment vertical="center" wrapText="1"/>
      <protection locked="0"/>
    </xf>
    <xf numFmtId="0" fontId="28" fillId="2" borderId="42" xfId="0" applyFont="1" applyFill="1" applyBorder="1" applyAlignment="1" applyProtection="1">
      <alignment vertical="center" wrapText="1"/>
      <protection locked="0"/>
    </xf>
    <xf numFmtId="0" fontId="28" fillId="0" borderId="7" xfId="0" applyFont="1" applyFill="1" applyBorder="1" applyAlignment="1" applyProtection="1">
      <alignment vertical="center" wrapText="1"/>
    </xf>
    <xf numFmtId="0" fontId="28" fillId="0" borderId="47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25" fillId="0" borderId="0" xfId="0" applyFont="1" applyBorder="1" applyAlignment="1" applyProtection="1">
      <alignment horizontal="right" vertical="center" wrapText="1"/>
    </xf>
    <xf numFmtId="0" fontId="28" fillId="0" borderId="12" xfId="0" applyFont="1" applyBorder="1" applyAlignment="1" applyProtection="1">
      <alignment horizontal="left" vertical="center" wrapText="1"/>
    </xf>
    <xf numFmtId="0" fontId="28" fillId="0" borderId="2" xfId="0" applyFont="1" applyBorder="1" applyAlignment="1" applyProtection="1">
      <alignment horizontal="left" vertical="center" wrapText="1"/>
    </xf>
    <xf numFmtId="3" fontId="28" fillId="0" borderId="5" xfId="0" applyNumberFormat="1" applyFont="1" applyFill="1" applyBorder="1" applyAlignment="1" applyProtection="1">
      <alignment vertical="center" wrapText="1"/>
    </xf>
    <xf numFmtId="3" fontId="28" fillId="0" borderId="32" xfId="0" applyNumberFormat="1" applyFont="1" applyFill="1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/>
    </xf>
    <xf numFmtId="49" fontId="11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47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41" xfId="0" applyFont="1" applyFill="1" applyBorder="1" applyAlignment="1" applyProtection="1">
      <alignment horizontal="left" vertical="center" wrapText="1"/>
      <protection locked="0"/>
    </xf>
    <xf numFmtId="0" fontId="11" fillId="4" borderId="42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Fill="1" applyBorder="1" applyAlignment="1" applyProtection="1">
      <alignment horizontal="center" vertical="top" wrapText="1"/>
    </xf>
    <xf numFmtId="0" fontId="6" fillId="0" borderId="39" xfId="0" applyFont="1" applyFill="1" applyBorder="1" applyAlignment="1" applyProtection="1">
      <alignment horizontal="center" vertical="top" wrapText="1"/>
    </xf>
    <xf numFmtId="0" fontId="6" fillId="0" borderId="50" xfId="0" applyFont="1" applyFill="1" applyBorder="1" applyAlignment="1" applyProtection="1">
      <alignment horizontal="center" vertical="top" wrapText="1"/>
    </xf>
    <xf numFmtId="0" fontId="11" fillId="0" borderId="33" xfId="0" applyFont="1" applyBorder="1" applyAlignment="1" applyProtection="1">
      <alignment horizontal="right" vertical="top" wrapText="1"/>
    </xf>
    <xf numFmtId="0" fontId="11" fillId="0" borderId="41" xfId="0" applyFont="1" applyBorder="1" applyAlignment="1" applyProtection="1">
      <alignment horizontal="right" vertical="top" wrapText="1"/>
    </xf>
    <xf numFmtId="0" fontId="23" fillId="0" borderId="13" xfId="0" applyFont="1" applyFill="1" applyBorder="1" applyAlignment="1" applyProtection="1">
      <alignment horizontal="right" vertical="center" wrapText="1"/>
    </xf>
    <xf numFmtId="0" fontId="23" fillId="0" borderId="41" xfId="0" applyFont="1" applyFill="1" applyBorder="1" applyAlignment="1" applyProtection="1">
      <alignment horizontal="right" vertical="center" wrapText="1"/>
    </xf>
    <xf numFmtId="0" fontId="23" fillId="0" borderId="6" xfId="0" applyFont="1" applyFill="1" applyBorder="1" applyAlignment="1" applyProtection="1">
      <alignment horizontal="right" vertical="center" wrapText="1"/>
    </xf>
    <xf numFmtId="0" fontId="23" fillId="0" borderId="5" xfId="0" applyFont="1" applyFill="1" applyBorder="1" applyAlignment="1" applyProtection="1">
      <alignment horizontal="right" vertical="center" wrapText="1"/>
    </xf>
    <xf numFmtId="3" fontId="28" fillId="0" borderId="7" xfId="0" applyNumberFormat="1" applyFont="1" applyFill="1" applyBorder="1" applyAlignment="1" applyProtection="1">
      <alignment vertical="center" wrapText="1"/>
    </xf>
    <xf numFmtId="3" fontId="28" fillId="0" borderId="47" xfId="0" applyNumberFormat="1" applyFont="1" applyFill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right" vertical="center" wrapText="1"/>
    </xf>
    <xf numFmtId="0" fontId="23" fillId="0" borderId="7" xfId="0" applyFont="1" applyFill="1" applyBorder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left" vertical="center" wrapText="1"/>
      <protection locked="0"/>
    </xf>
    <xf numFmtId="0" fontId="11" fillId="4" borderId="3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right" vertical="center" wrapText="1"/>
    </xf>
    <xf numFmtId="0" fontId="11" fillId="0" borderId="7" xfId="0" applyFont="1" applyBorder="1" applyAlignment="1" applyProtection="1">
      <alignment horizontal="right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1" fillId="0" borderId="46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vertical="center" wrapText="1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48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13</xdr:row>
      <xdr:rowOff>9525</xdr:rowOff>
    </xdr:from>
    <xdr:to>
      <xdr:col>4</xdr:col>
      <xdr:colOff>447675</xdr:colOff>
      <xdr:row>13</xdr:row>
      <xdr:rowOff>171450</xdr:rowOff>
    </xdr:to>
    <xdr:sp macro="" textlink="">
      <xdr:nvSpPr>
        <xdr:cNvPr id="43832" name="Right Brace 6"/>
        <xdr:cNvSpPr>
          <a:spLocks/>
        </xdr:cNvSpPr>
      </xdr:nvSpPr>
      <xdr:spPr bwMode="auto">
        <a:xfrm rot="5400000">
          <a:off x="2333625" y="4000500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14</xdr:row>
      <xdr:rowOff>9525</xdr:rowOff>
    </xdr:from>
    <xdr:to>
      <xdr:col>4</xdr:col>
      <xdr:colOff>428625</xdr:colOff>
      <xdr:row>14</xdr:row>
      <xdr:rowOff>209550</xdr:rowOff>
    </xdr:to>
    <xdr:sp macro="" textlink="">
      <xdr:nvSpPr>
        <xdr:cNvPr id="16" name="TextBox 15"/>
        <xdr:cNvSpPr txBox="1"/>
      </xdr:nvSpPr>
      <xdr:spPr>
        <a:xfrm>
          <a:off x="1752601" y="964882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13</xdr:row>
      <xdr:rowOff>209549</xdr:rowOff>
    </xdr:from>
    <xdr:to>
      <xdr:col>11</xdr:col>
      <xdr:colOff>114300</xdr:colOff>
      <xdr:row>14</xdr:row>
      <xdr:rowOff>219074</xdr:rowOff>
    </xdr:to>
    <xdr:sp macro="" textlink="">
      <xdr:nvSpPr>
        <xdr:cNvPr id="17" name="TextBox 16"/>
        <xdr:cNvSpPr txBox="1"/>
      </xdr:nvSpPr>
      <xdr:spPr>
        <a:xfrm>
          <a:off x="3009901" y="962024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12</xdr:row>
      <xdr:rowOff>209550</xdr:rowOff>
    </xdr:from>
    <xdr:to>
      <xdr:col>5</xdr:col>
      <xdr:colOff>276225</xdr:colOff>
      <xdr:row>15</xdr:row>
      <xdr:rowOff>190500</xdr:rowOff>
    </xdr:to>
    <xdr:cxnSp macro="">
      <xdr:nvCxnSpPr>
        <xdr:cNvPr id="43835" name="Elbow Connector 9"/>
        <xdr:cNvCxnSpPr>
          <a:cxnSpLocks noChangeShapeType="1"/>
        </xdr:cNvCxnSpPr>
      </xdr:nvCxnSpPr>
      <xdr:spPr bwMode="auto">
        <a:xfrm rot="16200000" flipH="1">
          <a:off x="2795588" y="4500562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15</xdr:row>
      <xdr:rowOff>28575</xdr:rowOff>
    </xdr:from>
    <xdr:to>
      <xdr:col>7</xdr:col>
      <xdr:colOff>276226</xdr:colOff>
      <xdr:row>16</xdr:row>
      <xdr:rowOff>0</xdr:rowOff>
    </xdr:to>
    <xdr:sp macro="" textlink="">
      <xdr:nvSpPr>
        <xdr:cNvPr id="19" name="TextBox 18"/>
        <xdr:cNvSpPr txBox="1"/>
      </xdr:nvSpPr>
      <xdr:spPr>
        <a:xfrm>
          <a:off x="3381376" y="989647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25</xdr:row>
      <xdr:rowOff>104775</xdr:rowOff>
    </xdr:from>
    <xdr:to>
      <xdr:col>5</xdr:col>
      <xdr:colOff>314325</xdr:colOff>
      <xdr:row>25</xdr:row>
      <xdr:rowOff>104775</xdr:rowOff>
    </xdr:to>
    <xdr:sp macro="" textlink="">
      <xdr:nvSpPr>
        <xdr:cNvPr id="44133" name="Line 2"/>
        <xdr:cNvSpPr>
          <a:spLocks noChangeShapeType="1"/>
        </xdr:cNvSpPr>
      </xdr:nvSpPr>
      <xdr:spPr bwMode="auto">
        <a:xfrm flipH="1">
          <a:off x="6953250" y="943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30</xdr:row>
      <xdr:rowOff>104775</xdr:rowOff>
    </xdr:from>
    <xdr:to>
      <xdr:col>7</xdr:col>
      <xdr:colOff>0</xdr:colOff>
      <xdr:row>30</xdr:row>
      <xdr:rowOff>104775</xdr:rowOff>
    </xdr:to>
    <xdr:sp macro="" textlink="">
      <xdr:nvSpPr>
        <xdr:cNvPr id="44134" name="Line 1"/>
        <xdr:cNvSpPr>
          <a:spLocks noChangeShapeType="1"/>
        </xdr:cNvSpPr>
      </xdr:nvSpPr>
      <xdr:spPr bwMode="auto">
        <a:xfrm flipH="1">
          <a:off x="8201025" y="11115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31</xdr:row>
      <xdr:rowOff>104775</xdr:rowOff>
    </xdr:from>
    <xdr:to>
      <xdr:col>6</xdr:col>
      <xdr:colOff>314325</xdr:colOff>
      <xdr:row>31</xdr:row>
      <xdr:rowOff>104775</xdr:rowOff>
    </xdr:to>
    <xdr:sp macro="" textlink="">
      <xdr:nvSpPr>
        <xdr:cNvPr id="44135" name="Line 2"/>
        <xdr:cNvSpPr>
          <a:spLocks noChangeShapeType="1"/>
        </xdr:cNvSpPr>
      </xdr:nvSpPr>
      <xdr:spPr bwMode="auto">
        <a:xfrm flipH="1">
          <a:off x="8201025" y="11420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L16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3"/>
    <col min="12" max="12" width="9.28515625" style="3" customWidth="1"/>
    <col min="13" max="16384" width="9.140625" style="3"/>
  </cols>
  <sheetData>
    <row r="1" spans="1:12" s="2" customFormat="1" ht="24" customHeight="1" x14ac:dyDescent="0.2">
      <c r="A1" s="44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7">
        <v>2025</v>
      </c>
    </row>
    <row r="2" spans="1:12" s="2" customFormat="1" ht="18" customHeight="1" x14ac:dyDescent="0.2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s="2" customFormat="1" ht="42" customHeight="1" x14ac:dyDescent="0.2">
      <c r="A3" s="68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2" s="2" customFormat="1" ht="30" customHeight="1" x14ac:dyDescent="0.2">
      <c r="A4" s="41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12" s="2" customFormat="1" ht="27" customHeight="1" x14ac:dyDescent="0.2">
      <c r="A5" s="71" t="s">
        <v>40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</row>
    <row r="6" spans="1:12" s="2" customFormat="1" ht="24" customHeight="1" x14ac:dyDescent="0.2">
      <c r="A6" s="44" t="s">
        <v>41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s="2" customFormat="1" ht="72" customHeight="1" x14ac:dyDescent="0.2">
      <c r="A7" s="53" t="s">
        <v>66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2" s="2" customFormat="1" ht="18" customHeight="1" x14ac:dyDescent="0.2">
      <c r="A8" s="56" t="s">
        <v>18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8"/>
    </row>
    <row r="9" spans="1:12" s="2" customFormat="1" ht="18" customHeight="1" x14ac:dyDescent="0.2">
      <c r="A9" s="65" t="s">
        <v>19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s="2" customFormat="1" ht="18" customHeight="1" x14ac:dyDescent="0.2">
      <c r="A10" s="47" t="s">
        <v>22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9"/>
    </row>
    <row r="11" spans="1:12" s="2" customFormat="1" ht="18" customHeight="1" x14ac:dyDescent="0.2">
      <c r="A11" s="50" t="s">
        <v>23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2"/>
    </row>
    <row r="12" spans="1:12" s="2" customFormat="1" ht="18" customHeight="1" x14ac:dyDescent="0.2">
      <c r="A12" s="62" t="s">
        <v>20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</row>
    <row r="13" spans="1:12" s="2" customFormat="1" ht="18" customHeight="1" x14ac:dyDescent="0.2">
      <c r="A13" s="59" t="s">
        <v>95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</row>
    <row r="14" spans="1:12" s="2" customFormat="1" ht="18" customHeight="1" x14ac:dyDescent="0.2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2" s="2" customFormat="1" ht="18" customHeight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3"/>
    </row>
    <row r="16" spans="1:12" s="2" customFormat="1" ht="18" customHeight="1" x14ac:dyDescent="0.2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</row>
  </sheetData>
  <sheetProtection password="CD09" sheet="1" selectLockedCells="1" selectUnlockedCells="1"/>
  <mergeCells count="16">
    <mergeCell ref="A1:K1"/>
    <mergeCell ref="A9:L9"/>
    <mergeCell ref="A2:L2"/>
    <mergeCell ref="A3:L3"/>
    <mergeCell ref="A4:L4"/>
    <mergeCell ref="A5:L5"/>
    <mergeCell ref="A16:L16"/>
    <mergeCell ref="A14:L14"/>
    <mergeCell ref="A6:L6"/>
    <mergeCell ref="A10:L10"/>
    <mergeCell ref="A11:L11"/>
    <mergeCell ref="A15:L15"/>
    <mergeCell ref="A7:L7"/>
    <mergeCell ref="A8:L8"/>
    <mergeCell ref="A13:L13"/>
    <mergeCell ref="A12:L12"/>
  </mergeCells>
  <pageMargins left="0.70866141732283472" right="0.70866141732283472" top="0.74803149606299213" bottom="0.74803149606299213" header="0.31496062992125984" footer="0.31496062992125984"/>
  <pageSetup paperSize="9" scale="7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I50"/>
  <sheetViews>
    <sheetView showGridLines="0" showZeros="0" view="pageBreakPreview" zoomScaleNormal="100" zoomScaleSheetLayoutView="100" workbookViewId="0">
      <pane ySplit="6" topLeftCell="A7" activePane="bottomLeft" state="frozen"/>
      <selection activeCell="G26" sqref="G26"/>
      <selection pane="bottomLeft" activeCell="C8" sqref="C8:F8"/>
    </sheetView>
  </sheetViews>
  <sheetFormatPr defaultRowHeight="12.75" x14ac:dyDescent="0.2"/>
  <cols>
    <col min="1" max="1" width="20.7109375" style="12" customWidth="1"/>
    <col min="2" max="2" width="27.7109375" style="12" customWidth="1"/>
    <col min="3" max="3" width="12.7109375" style="12" customWidth="1"/>
    <col min="4" max="4" width="15.7109375" style="12" customWidth="1"/>
    <col min="5" max="5" width="22.7109375" style="12" customWidth="1"/>
    <col min="6" max="6" width="18.7109375" style="12" customWidth="1"/>
    <col min="7" max="7" width="4.7109375" style="12" customWidth="1"/>
    <col min="8" max="16384" width="9.140625" style="12"/>
  </cols>
  <sheetData>
    <row r="1" spans="1:9" ht="33" customHeight="1" x14ac:dyDescent="0.2">
      <c r="A1" s="121" t="s">
        <v>0</v>
      </c>
      <c r="B1" s="121"/>
      <c r="C1" s="121"/>
      <c r="D1" s="121"/>
      <c r="E1" s="121"/>
      <c r="F1" s="121"/>
    </row>
    <row r="2" spans="1:9" ht="42" customHeight="1" x14ac:dyDescent="0.2">
      <c r="A2" s="103" t="s">
        <v>96</v>
      </c>
      <c r="B2" s="103"/>
      <c r="C2" s="103"/>
      <c r="D2" s="103"/>
      <c r="E2" s="103"/>
      <c r="F2" s="103"/>
    </row>
    <row r="3" spans="1:9" ht="21" customHeight="1" x14ac:dyDescent="0.2">
      <c r="A3" s="104" t="s">
        <v>97</v>
      </c>
      <c r="B3" s="104"/>
      <c r="C3" s="104"/>
      <c r="D3" s="104"/>
      <c r="E3" s="104"/>
      <c r="F3" s="104"/>
    </row>
    <row r="4" spans="1:9" ht="12" customHeight="1" thickBot="1" x14ac:dyDescent="0.25">
      <c r="A4" s="87"/>
      <c r="B4" s="87"/>
      <c r="C4" s="87"/>
      <c r="D4" s="87"/>
      <c r="E4" s="87"/>
      <c r="F4" s="87"/>
    </row>
    <row r="5" spans="1:9" ht="45" customHeight="1" thickBot="1" x14ac:dyDescent="0.25">
      <c r="A5" s="122" t="s">
        <v>91</v>
      </c>
      <c r="B5" s="123"/>
      <c r="C5" s="123"/>
      <c r="D5" s="123"/>
      <c r="E5" s="123"/>
      <c r="F5" s="124"/>
    </row>
    <row r="6" spans="1:9" ht="12" customHeight="1" thickBot="1" x14ac:dyDescent="0.25">
      <c r="A6" s="86"/>
      <c r="B6" s="86"/>
      <c r="C6" s="86"/>
      <c r="D6" s="86"/>
      <c r="E6" s="86"/>
      <c r="F6" s="86"/>
    </row>
    <row r="7" spans="1:9" ht="39" customHeight="1" thickBot="1" x14ac:dyDescent="0.25">
      <c r="A7" s="122" t="s">
        <v>1</v>
      </c>
      <c r="B7" s="123"/>
      <c r="C7" s="123"/>
      <c r="D7" s="123"/>
      <c r="E7" s="123"/>
      <c r="F7" s="124"/>
    </row>
    <row r="8" spans="1:9" ht="48" customHeight="1" x14ac:dyDescent="0.2">
      <c r="A8" s="137" t="s">
        <v>31</v>
      </c>
      <c r="B8" s="138"/>
      <c r="C8" s="134"/>
      <c r="D8" s="135"/>
      <c r="E8" s="135"/>
      <c r="F8" s="136"/>
    </row>
    <row r="9" spans="1:9" ht="22.5" customHeight="1" x14ac:dyDescent="0.2">
      <c r="A9" s="99" t="s">
        <v>2</v>
      </c>
      <c r="B9" s="15" t="s">
        <v>3</v>
      </c>
      <c r="C9" s="105"/>
      <c r="D9" s="106"/>
      <c r="E9" s="106"/>
      <c r="F9" s="107"/>
    </row>
    <row r="10" spans="1:9" ht="22.5" customHeight="1" x14ac:dyDescent="0.2">
      <c r="A10" s="100"/>
      <c r="B10" s="15" t="s">
        <v>26</v>
      </c>
      <c r="C10" s="105"/>
      <c r="D10" s="106"/>
      <c r="E10" s="106"/>
      <c r="F10" s="107"/>
    </row>
    <row r="11" spans="1:9" ht="22.5" customHeight="1" x14ac:dyDescent="0.2">
      <c r="A11" s="100"/>
      <c r="B11" s="15" t="s">
        <v>4</v>
      </c>
      <c r="C11" s="105"/>
      <c r="D11" s="106"/>
      <c r="E11" s="106"/>
      <c r="F11" s="107"/>
    </row>
    <row r="12" spans="1:9" ht="22.5" customHeight="1" x14ac:dyDescent="0.2">
      <c r="A12" s="100"/>
      <c r="B12" s="15" t="s">
        <v>27</v>
      </c>
      <c r="C12" s="4"/>
      <c r="D12" s="19" t="s">
        <v>25</v>
      </c>
      <c r="E12" s="106"/>
      <c r="F12" s="107"/>
    </row>
    <row r="13" spans="1:9" ht="45" customHeight="1" x14ac:dyDescent="0.2">
      <c r="A13" s="16" t="s">
        <v>5</v>
      </c>
      <c r="B13" s="15" t="s">
        <v>6</v>
      </c>
      <c r="C13" s="125"/>
      <c r="D13" s="126"/>
      <c r="E13" s="126"/>
      <c r="F13" s="127"/>
    </row>
    <row r="14" spans="1:9" ht="22.5" customHeight="1" x14ac:dyDescent="0.2">
      <c r="A14" s="99" t="s">
        <v>7</v>
      </c>
      <c r="B14" s="15" t="s">
        <v>9</v>
      </c>
      <c r="C14" s="105"/>
      <c r="D14" s="106"/>
      <c r="E14" s="106"/>
      <c r="F14" s="107"/>
      <c r="I14" s="17"/>
    </row>
    <row r="15" spans="1:9" ht="22.5" customHeight="1" x14ac:dyDescent="0.2">
      <c r="A15" s="100"/>
      <c r="B15" s="15" t="s">
        <v>8</v>
      </c>
      <c r="C15" s="105"/>
      <c r="D15" s="106"/>
      <c r="E15" s="106"/>
      <c r="F15" s="107"/>
    </row>
    <row r="16" spans="1:9" ht="45" customHeight="1" x14ac:dyDescent="0.2">
      <c r="A16" s="101"/>
      <c r="B16" s="15" t="s">
        <v>6</v>
      </c>
      <c r="C16" s="126"/>
      <c r="D16" s="139"/>
      <c r="E16" s="139"/>
      <c r="F16" s="140"/>
    </row>
    <row r="17" spans="1:6" ht="22.5" customHeight="1" x14ac:dyDescent="0.2">
      <c r="A17" s="99" t="s">
        <v>10</v>
      </c>
      <c r="B17" s="15" t="s">
        <v>11</v>
      </c>
      <c r="C17" s="116"/>
      <c r="D17" s="117"/>
      <c r="E17" s="117"/>
      <c r="F17" s="118"/>
    </row>
    <row r="18" spans="1:6" ht="22.5" customHeight="1" x14ac:dyDescent="0.2">
      <c r="A18" s="100"/>
      <c r="B18" s="15" t="s">
        <v>12</v>
      </c>
      <c r="C18" s="141"/>
      <c r="D18" s="142"/>
      <c r="E18" s="142"/>
      <c r="F18" s="143"/>
    </row>
    <row r="19" spans="1:6" ht="39" customHeight="1" x14ac:dyDescent="0.2">
      <c r="A19" s="101"/>
      <c r="B19" s="15" t="s">
        <v>13</v>
      </c>
      <c r="C19" s="77"/>
      <c r="D19" s="78"/>
      <c r="E19" s="78"/>
      <c r="F19" s="79"/>
    </row>
    <row r="20" spans="1:6" ht="27" customHeight="1" thickBot="1" x14ac:dyDescent="0.25">
      <c r="A20" s="114" t="s">
        <v>14</v>
      </c>
      <c r="B20" s="115"/>
      <c r="C20" s="6" t="s">
        <v>35</v>
      </c>
      <c r="D20" s="80"/>
      <c r="E20" s="80"/>
      <c r="F20" s="81"/>
    </row>
    <row r="21" spans="1:6" ht="12" customHeight="1" thickBot="1" x14ac:dyDescent="0.25">
      <c r="A21" s="88"/>
      <c r="B21" s="88"/>
      <c r="C21" s="88"/>
      <c r="D21" s="88"/>
      <c r="E21" s="88"/>
      <c r="F21" s="88"/>
    </row>
    <row r="22" spans="1:6" ht="39" customHeight="1" thickBot="1" x14ac:dyDescent="0.25">
      <c r="A22" s="146" t="s">
        <v>89</v>
      </c>
      <c r="B22" s="147"/>
      <c r="C22" s="147"/>
      <c r="D22" s="147"/>
      <c r="E22" s="147"/>
      <c r="F22" s="148"/>
    </row>
    <row r="23" spans="1:6" ht="48" customHeight="1" x14ac:dyDescent="0.2">
      <c r="A23" s="111" t="s">
        <v>67</v>
      </c>
      <c r="B23" s="112"/>
      <c r="C23" s="108"/>
      <c r="D23" s="109"/>
      <c r="E23" s="109"/>
      <c r="F23" s="110"/>
    </row>
    <row r="24" spans="1:6" ht="24" customHeight="1" x14ac:dyDescent="0.2">
      <c r="A24" s="85" t="str">
        <f>IF('Извод из пројекта пута'!G12=FALSE,"Попуни образац Извод из пројекта пута и динарски износи ће бити аутоматски унети",IF(E29&gt;0,"","Попуни образац Извод из пројекта пута и динарски износи ће бити аутоматски унети"))</f>
        <v>Попуни образац Извод из пројекта пута и динарски износи ће бити аутоматски унети</v>
      </c>
      <c r="B24" s="85"/>
      <c r="C24" s="85"/>
      <c r="D24" s="85"/>
      <c r="E24" s="85"/>
      <c r="F24" s="85"/>
    </row>
    <row r="25" spans="1:6" ht="24" customHeight="1" x14ac:dyDescent="0.2">
      <c r="A25" s="82" t="s">
        <v>71</v>
      </c>
      <c r="B25" s="83"/>
      <c r="C25" s="83"/>
      <c r="D25" s="84"/>
      <c r="E25" s="11">
        <f>'Извод из пројекта пута'!C9</f>
        <v>0</v>
      </c>
      <c r="F25" s="10" t="s">
        <v>69</v>
      </c>
    </row>
    <row r="26" spans="1:6" ht="24" customHeight="1" x14ac:dyDescent="0.2">
      <c r="A26" s="82" t="s">
        <v>61</v>
      </c>
      <c r="B26" s="83"/>
      <c r="C26" s="83"/>
      <c r="D26" s="84"/>
      <c r="E26" s="11">
        <f>'Извод из пројекта пута'!C10</f>
        <v>0</v>
      </c>
      <c r="F26" s="10" t="s">
        <v>15</v>
      </c>
    </row>
    <row r="27" spans="1:6" ht="24" customHeight="1" x14ac:dyDescent="0.2">
      <c r="A27" s="119" t="s">
        <v>62</v>
      </c>
      <c r="B27" s="120"/>
      <c r="C27" s="120"/>
      <c r="D27" s="33" t="e">
        <f>(E26-E29)/E26</f>
        <v>#DIV/0!</v>
      </c>
      <c r="E27" s="11">
        <f>E26-E29</f>
        <v>0</v>
      </c>
      <c r="F27" s="10" t="s">
        <v>15</v>
      </c>
    </row>
    <row r="28" spans="1:6" ht="24" customHeight="1" x14ac:dyDescent="0.2">
      <c r="A28" s="82" t="s">
        <v>70</v>
      </c>
      <c r="B28" s="83"/>
      <c r="C28" s="83"/>
      <c r="D28" s="84"/>
      <c r="E28" s="11">
        <f>'Извод из пројекта пута'!C11</f>
        <v>0</v>
      </c>
      <c r="F28" s="10" t="s">
        <v>15</v>
      </c>
    </row>
    <row r="29" spans="1:6" ht="48" customHeight="1" thickBot="1" x14ac:dyDescent="0.25">
      <c r="A29" s="144" t="s">
        <v>90</v>
      </c>
      <c r="B29" s="145"/>
      <c r="C29" s="145"/>
      <c r="D29" s="34" t="e">
        <f>E29/E26</f>
        <v>#DIV/0!</v>
      </c>
      <c r="E29" s="13">
        <f>'Извод из пројекта пута'!C12</f>
        <v>0</v>
      </c>
      <c r="F29" s="14" t="s">
        <v>15</v>
      </c>
    </row>
    <row r="30" spans="1:6" ht="12" customHeight="1" x14ac:dyDescent="0.2">
      <c r="A30" s="86"/>
      <c r="B30" s="86"/>
      <c r="C30" s="86"/>
      <c r="D30" s="86"/>
      <c r="E30" s="86"/>
      <c r="F30" s="86"/>
    </row>
    <row r="31" spans="1:6" ht="24" customHeight="1" x14ac:dyDescent="0.2">
      <c r="A31" s="98">
        <f>C10</f>
        <v>0</v>
      </c>
      <c r="B31" s="98"/>
      <c r="C31" s="113" t="s">
        <v>17</v>
      </c>
      <c r="D31" s="113"/>
      <c r="E31" s="102">
        <f>C14</f>
        <v>0</v>
      </c>
      <c r="F31" s="102"/>
    </row>
    <row r="32" spans="1:6" ht="24" customHeight="1" x14ac:dyDescent="0.2">
      <c r="A32" s="39"/>
      <c r="B32" s="9" t="str">
        <f>IF(A32="","&lt; унеси датум","")</f>
        <v>&lt; унеси датум</v>
      </c>
      <c r="C32" s="113"/>
      <c r="D32" s="113"/>
      <c r="E32" s="102">
        <f>C15</f>
        <v>0</v>
      </c>
      <c r="F32" s="102"/>
    </row>
    <row r="33" spans="1:7" ht="42" customHeight="1" thickBot="1" x14ac:dyDescent="0.25">
      <c r="A33" s="87"/>
      <c r="B33" s="87"/>
      <c r="C33" s="113"/>
      <c r="D33" s="113"/>
      <c r="E33" s="76"/>
      <c r="F33" s="76"/>
    </row>
    <row r="34" spans="1:7" ht="21" customHeight="1" x14ac:dyDescent="0.2">
      <c r="A34" s="74" t="s">
        <v>72</v>
      </c>
      <c r="B34" s="75"/>
      <c r="C34" s="36">
        <f>IF(E27=0,0,IF(ROUND(D27*100,0)&gt;20,20,ROUND(D27*100,0)))</f>
        <v>0</v>
      </c>
      <c r="D34" s="89" t="s">
        <v>88</v>
      </c>
      <c r="E34" s="90"/>
      <c r="F34" s="91"/>
    </row>
    <row r="35" spans="1:7" ht="21" customHeight="1" x14ac:dyDescent="0.2">
      <c r="A35" s="130" t="s">
        <v>73</v>
      </c>
      <c r="B35" s="131"/>
      <c r="C35" s="37">
        <f>G40</f>
        <v>20</v>
      </c>
      <c r="D35" s="92"/>
      <c r="E35" s="93"/>
      <c r="F35" s="94"/>
    </row>
    <row r="36" spans="1:7" ht="21" customHeight="1" x14ac:dyDescent="0.2">
      <c r="A36" s="132" t="s">
        <v>85</v>
      </c>
      <c r="B36" s="133"/>
      <c r="C36" s="38">
        <f>IF(E25&gt;3,40,IF(E25&gt;2,30,IF(E25&gt;1,20,10)))</f>
        <v>10</v>
      </c>
      <c r="D36" s="92"/>
      <c r="E36" s="93"/>
      <c r="F36" s="94"/>
    </row>
    <row r="37" spans="1:7" ht="45.75" customHeight="1" thickBot="1" x14ac:dyDescent="0.25">
      <c r="A37" s="128" t="s">
        <v>87</v>
      </c>
      <c r="B37" s="129"/>
      <c r="C37" s="35">
        <f>SUM(C34:C36)</f>
        <v>30</v>
      </c>
      <c r="D37" s="95"/>
      <c r="E37" s="96"/>
      <c r="F37" s="97"/>
    </row>
    <row r="40" spans="1:7" x14ac:dyDescent="0.2">
      <c r="A40" s="12">
        <f>COUNTIF(C42:C46,C40)</f>
        <v>0</v>
      </c>
      <c r="B40" s="12" t="s">
        <v>74</v>
      </c>
      <c r="C40" s="31">
        <f>C$18</f>
        <v>0</v>
      </c>
      <c r="D40" s="12" t="e">
        <f>VLOOKUP($C40,$C42:$F46,2,FALSE)</f>
        <v>#N/A</v>
      </c>
      <c r="E40" s="12" t="e">
        <f>VLOOKUP($C40,$C42:$F46,3,FALSE)</f>
        <v>#N/A</v>
      </c>
      <c r="F40" s="12" t="e">
        <f>VLOOKUP($C40,$C42:$F46,4,FALSE)</f>
        <v>#N/A</v>
      </c>
      <c r="G40" s="12">
        <f>IF(A40=0,20,IF(F40=1,15,IF(F40=2,10,IF(F40&gt;=3,5,0))))</f>
        <v>20</v>
      </c>
    </row>
    <row r="41" spans="1:7" x14ac:dyDescent="0.2">
      <c r="C41" s="12" t="s">
        <v>75</v>
      </c>
      <c r="D41" s="12" t="s">
        <v>76</v>
      </c>
      <c r="E41" s="12" t="s">
        <v>77</v>
      </c>
      <c r="F41" s="12" t="s">
        <v>78</v>
      </c>
      <c r="G41" s="12" t="s">
        <v>79</v>
      </c>
    </row>
    <row r="42" spans="1:7" x14ac:dyDescent="0.2">
      <c r="C42" s="12">
        <v>101636567</v>
      </c>
      <c r="D42" s="12" t="s">
        <v>80</v>
      </c>
      <c r="E42" s="12" t="s">
        <v>81</v>
      </c>
      <c r="F42" s="12">
        <v>5</v>
      </c>
    </row>
    <row r="43" spans="1:7" x14ac:dyDescent="0.2">
      <c r="C43" s="32">
        <v>102145049</v>
      </c>
      <c r="D43" s="12" t="s">
        <v>82</v>
      </c>
      <c r="E43" s="12" t="s">
        <v>83</v>
      </c>
      <c r="F43" s="12">
        <v>3</v>
      </c>
    </row>
    <row r="44" spans="1:7" x14ac:dyDescent="0.2">
      <c r="C44" s="32">
        <v>102689206</v>
      </c>
      <c r="D44" s="12" t="s">
        <v>84</v>
      </c>
      <c r="E44" s="12" t="s">
        <v>86</v>
      </c>
      <c r="F44" s="12">
        <v>2</v>
      </c>
    </row>
    <row r="45" spans="1:7" x14ac:dyDescent="0.2">
      <c r="C45" s="32">
        <v>102585508</v>
      </c>
      <c r="D45" s="40" t="s">
        <v>93</v>
      </c>
      <c r="E45" s="12" t="s">
        <v>92</v>
      </c>
      <c r="F45" s="12">
        <v>1</v>
      </c>
    </row>
    <row r="46" spans="1:7" x14ac:dyDescent="0.2">
      <c r="F46" s="12">
        <v>0</v>
      </c>
    </row>
    <row r="50" spans="6:6" x14ac:dyDescent="0.2">
      <c r="F50" s="12">
        <v>0</v>
      </c>
    </row>
  </sheetData>
  <sheetProtection algorithmName="SHA-512" hashValue="pKPe5bzSR+VjtwPeLTZKr2mAv2MB7JpzIOGgQWTfHnQM0sv5BlAZeKTCzAGv4nT574SOJXqgep1KB5bBOFtXbA==" saltValue="pQyAb8XuSp6rwUu7XPP5gw==" spinCount="100000" sheet="1" selectLockedCells="1"/>
  <dataConsolidate/>
  <mergeCells count="47">
    <mergeCell ref="C16:F16"/>
    <mergeCell ref="E12:F12"/>
    <mergeCell ref="C18:F18"/>
    <mergeCell ref="A29:C29"/>
    <mergeCell ref="A22:F22"/>
    <mergeCell ref="A26:D26"/>
    <mergeCell ref="A1:F1"/>
    <mergeCell ref="A4:F4"/>
    <mergeCell ref="A5:F5"/>
    <mergeCell ref="A6:F6"/>
    <mergeCell ref="C13:F13"/>
    <mergeCell ref="A7:F7"/>
    <mergeCell ref="C8:F8"/>
    <mergeCell ref="C9:F9"/>
    <mergeCell ref="C11:F11"/>
    <mergeCell ref="A8:B8"/>
    <mergeCell ref="C10:F10"/>
    <mergeCell ref="A14:A16"/>
    <mergeCell ref="E31:F31"/>
    <mergeCell ref="A9:A12"/>
    <mergeCell ref="A2:F2"/>
    <mergeCell ref="A3:F3"/>
    <mergeCell ref="C15:F15"/>
    <mergeCell ref="C23:F23"/>
    <mergeCell ref="A23:B23"/>
    <mergeCell ref="A17:A19"/>
    <mergeCell ref="C31:D33"/>
    <mergeCell ref="A20:B20"/>
    <mergeCell ref="E32:F32"/>
    <mergeCell ref="C17:F17"/>
    <mergeCell ref="A27:C27"/>
    <mergeCell ref="A25:D25"/>
    <mergeCell ref="C14:F14"/>
    <mergeCell ref="A34:B34"/>
    <mergeCell ref="E33:F33"/>
    <mergeCell ref="C19:F19"/>
    <mergeCell ref="D20:F20"/>
    <mergeCell ref="A28:D28"/>
    <mergeCell ref="A24:F24"/>
    <mergeCell ref="A30:F30"/>
    <mergeCell ref="A33:B33"/>
    <mergeCell ref="A21:F21"/>
    <mergeCell ref="D34:F37"/>
    <mergeCell ref="A31:B31"/>
    <mergeCell ref="A37:B37"/>
    <mergeCell ref="A35:B35"/>
    <mergeCell ref="A36:B36"/>
  </mergeCells>
  <phoneticPr fontId="10" type="noConversion"/>
  <conditionalFormatting sqref="E28">
    <cfRule type="expression" dxfId="6" priority="8" stopIfTrue="1">
      <formula>$E$30&lt;$E$33</formula>
    </cfRule>
  </conditionalFormatting>
  <conditionalFormatting sqref="E26">
    <cfRule type="expression" dxfId="5" priority="9" stopIfTrue="1">
      <formula>$E$30&lt;$E$33</formula>
    </cfRule>
  </conditionalFormatting>
  <conditionalFormatting sqref="E27">
    <cfRule type="expression" dxfId="4" priority="5" stopIfTrue="1">
      <formula>$E$31&lt;$E$33</formula>
    </cfRule>
  </conditionalFormatting>
  <conditionalFormatting sqref="A24:F24">
    <cfRule type="containsText" dxfId="3" priority="4" stopIfTrue="1" operator="containsText" text="Попуни">
      <formula>NOT(ISERROR(SEARCH("Попуни",A24)))</formula>
    </cfRule>
  </conditionalFormatting>
  <conditionalFormatting sqref="E29">
    <cfRule type="containsText" dxfId="2" priority="3" stopIfTrue="1" operator="containsText" text="!">
      <formula>NOT(ISERROR(SEARCH("!",E29)))</formula>
    </cfRule>
  </conditionalFormatting>
  <conditionalFormatting sqref="E25">
    <cfRule type="expression" dxfId="1" priority="2" stopIfTrue="1">
      <formula>$E$30&lt;$E$33</formula>
    </cfRule>
  </conditionalFormatting>
  <conditionalFormatting sqref="B32">
    <cfRule type="containsText" dxfId="0" priority="1" stopIfTrue="1" operator="containsText" text="&lt; Унеси датум">
      <formula>NOT(ISERROR(SEARCH("&lt; Унеси датум",B32)))</formula>
    </cfRule>
  </conditionalFormatting>
  <dataValidations count="12"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textLength" operator="lessThanOrEqual" allowBlank="1" showInputMessage="1" showErrorMessage="1" error="Може се унети само текст до 60 карактера!" sqref="C9:F11">
      <formula1>60</formula1>
    </dataValidation>
    <dataValidation type="whole" allowBlank="1" showInputMessage="1" showErrorMessage="1" error="Може се унети само петоцифрени број!" sqref="C12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6">
      <formula1>E29</formula1>
    </dataValidation>
    <dataValidation type="textLength" operator="lessThanOrEqual" showInputMessage="1" showErrorMessage="1" error="Може се унети највише 150 карактера!" sqref="C23:F23">
      <formula1>150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portrait" blackAndWhite="1" horizontalDpi="4294967294" verticalDpi="4294967294" r:id="rId1"/>
  <headerFooter alignWithMargins="0"/>
  <ignoredErrors>
    <ignoredError sqref="D29" evalError="1"/>
    <ignoredError sqref="E28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G37"/>
  <sheetViews>
    <sheetView showGridLines="0" showZeros="0" view="pageBreakPreview" zoomScale="90" zoomScaleNormal="100" zoomScaleSheetLayoutView="90" workbookViewId="0">
      <pane ySplit="7" topLeftCell="A8" activePane="bottomLeft" state="frozen"/>
      <selection pane="bottomLeft" activeCell="C5" sqref="C5:E5"/>
    </sheetView>
  </sheetViews>
  <sheetFormatPr defaultRowHeight="12.75" x14ac:dyDescent="0.2"/>
  <cols>
    <col min="1" max="1" width="40.7109375" style="1" customWidth="1"/>
    <col min="2" max="3" width="20.7109375" style="1" customWidth="1"/>
    <col min="4" max="4" width="28.7109375" style="1" customWidth="1"/>
    <col min="5" max="5" width="15.7109375" style="1" customWidth="1"/>
    <col min="6" max="6" width="9.140625" style="1"/>
    <col min="7" max="7" width="9.140625" style="1" hidden="1" customWidth="1"/>
    <col min="8" max="16384" width="9.140625" style="1"/>
  </cols>
  <sheetData>
    <row r="1" spans="1:7" ht="30" customHeight="1" x14ac:dyDescent="0.2">
      <c r="A1" s="168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168"/>
      <c r="C1" s="168"/>
      <c r="D1" s="166" t="s">
        <v>39</v>
      </c>
      <c r="E1" s="166"/>
    </row>
    <row r="2" spans="1:7" ht="18" customHeight="1" x14ac:dyDescent="0.2">
      <c r="A2" s="169" t="str">
        <f>CONCATENATE("Конкурс"," ",Пријава!A3)</f>
        <v>Конкурс објављен 13.08.2025. године</v>
      </c>
      <c r="B2" s="169"/>
      <c r="C2" s="169"/>
      <c r="D2" s="169"/>
      <c r="E2" s="169"/>
    </row>
    <row r="3" spans="1:7" ht="36" customHeight="1" x14ac:dyDescent="0.2">
      <c r="A3" s="170" t="s">
        <v>16</v>
      </c>
      <c r="B3" s="170"/>
      <c r="C3" s="167">
        <f>Пријава!C8</f>
        <v>0</v>
      </c>
      <c r="D3" s="167"/>
      <c r="E3" s="167"/>
    </row>
    <row r="4" spans="1:7" ht="39" customHeight="1" thickBot="1" x14ac:dyDescent="0.25">
      <c r="A4" s="157" t="s">
        <v>94</v>
      </c>
      <c r="B4" s="157"/>
      <c r="C4" s="157"/>
      <c r="D4" s="157"/>
      <c r="E4" s="157"/>
    </row>
    <row r="5" spans="1:7" ht="42" customHeight="1" x14ac:dyDescent="0.2">
      <c r="A5" s="158" t="s">
        <v>47</v>
      </c>
      <c r="B5" s="159"/>
      <c r="C5" s="162"/>
      <c r="D5" s="162"/>
      <c r="E5" s="163"/>
    </row>
    <row r="6" spans="1:7" ht="42" customHeight="1" x14ac:dyDescent="0.2">
      <c r="A6" s="155" t="s">
        <v>60</v>
      </c>
      <c r="B6" s="156"/>
      <c r="C6" s="153"/>
      <c r="D6" s="153"/>
      <c r="E6" s="154"/>
    </row>
    <row r="7" spans="1:7" ht="42" customHeight="1" thickBot="1" x14ac:dyDescent="0.25">
      <c r="A7" s="160" t="s">
        <v>42</v>
      </c>
      <c r="B7" s="161"/>
      <c r="C7" s="164">
        <f>Пријава!C23</f>
        <v>0</v>
      </c>
      <c r="D7" s="164"/>
      <c r="E7" s="165"/>
    </row>
    <row r="8" spans="1:7" ht="30" customHeight="1" x14ac:dyDescent="0.2">
      <c r="A8" s="149" t="s">
        <v>44</v>
      </c>
      <c r="B8" s="150"/>
      <c r="C8" s="30"/>
      <c r="D8" s="20" t="str">
        <f>IF(C8="изградња",4000000,IF(C8="реконструкција",2500000,""))</f>
        <v/>
      </c>
      <c r="E8" s="21" t="str">
        <f>IF(C8="","","динара/km")</f>
        <v/>
      </c>
    </row>
    <row r="9" spans="1:7" ht="30" customHeight="1" x14ac:dyDescent="0.2">
      <c r="A9" s="151" t="s">
        <v>45</v>
      </c>
      <c r="B9" s="152"/>
      <c r="C9" s="26"/>
      <c r="D9" s="173" t="s">
        <v>43</v>
      </c>
      <c r="E9" s="174"/>
    </row>
    <row r="10" spans="1:7" ht="30" customHeight="1" x14ac:dyDescent="0.2">
      <c r="A10" s="151" t="s">
        <v>46</v>
      </c>
      <c r="B10" s="152"/>
      <c r="C10" s="27"/>
      <c r="D10" s="173" t="s">
        <v>15</v>
      </c>
      <c r="E10" s="174"/>
    </row>
    <row r="11" spans="1:7" ht="45" customHeight="1" x14ac:dyDescent="0.2">
      <c r="A11" s="151" t="s">
        <v>64</v>
      </c>
      <c r="B11" s="152"/>
      <c r="C11" s="28">
        <f>IF(C8="",0,C9*D8)</f>
        <v>0</v>
      </c>
      <c r="D11" s="173" t="s">
        <v>15</v>
      </c>
      <c r="E11" s="174"/>
    </row>
    <row r="12" spans="1:7" ht="45" customHeight="1" thickBot="1" x14ac:dyDescent="0.25">
      <c r="A12" s="171" t="s">
        <v>63</v>
      </c>
      <c r="B12" s="172"/>
      <c r="C12" s="29">
        <f>IF(C9&gt;0,IF(C5="","ШГ, ШУ, РЈ!",IF(C7="","Назив пута!",IF(C8="","Изградња или реконструкција!",IF(C10="","Трошак по пројекту!",IF(C10/C9&lt;D8,C10,ROUND(C9,3)*D8))))),0)</f>
        <v>0</v>
      </c>
      <c r="D12" s="189" t="s">
        <v>15</v>
      </c>
      <c r="E12" s="190"/>
      <c r="G12" s="1" t="b">
        <f>ISNUMBER(C12)</f>
        <v>1</v>
      </c>
    </row>
    <row r="13" spans="1:7" ht="15" customHeight="1" thickBot="1" x14ac:dyDescent="0.25">
      <c r="A13" s="191"/>
      <c r="B13" s="191"/>
      <c r="C13" s="191"/>
      <c r="D13" s="191"/>
      <c r="E13" s="191"/>
    </row>
    <row r="14" spans="1:7" s="8" customFormat="1" ht="18" customHeight="1" x14ac:dyDescent="0.2">
      <c r="A14" s="180" t="s">
        <v>52</v>
      </c>
      <c r="B14" s="185" t="s">
        <v>36</v>
      </c>
      <c r="C14" s="186"/>
      <c r="D14" s="178"/>
      <c r="E14" s="179"/>
    </row>
    <row r="15" spans="1:7" s="8" customFormat="1" ht="18" customHeight="1" x14ac:dyDescent="0.2">
      <c r="A15" s="181"/>
      <c r="B15" s="187" t="s">
        <v>29</v>
      </c>
      <c r="C15" s="188"/>
      <c r="D15" s="195"/>
      <c r="E15" s="196"/>
    </row>
    <row r="16" spans="1:7" s="8" customFormat="1" ht="18" customHeight="1" x14ac:dyDescent="0.2">
      <c r="A16" s="181"/>
      <c r="B16" s="187" t="s">
        <v>38</v>
      </c>
      <c r="C16" s="188"/>
      <c r="D16" s="195"/>
      <c r="E16" s="196"/>
    </row>
    <row r="17" spans="1:5" s="8" customFormat="1" ht="18" customHeight="1" thickBot="1" x14ac:dyDescent="0.25">
      <c r="A17" s="182"/>
      <c r="B17" s="192" t="s">
        <v>37</v>
      </c>
      <c r="C17" s="193"/>
      <c r="D17" s="176"/>
      <c r="E17" s="177"/>
    </row>
    <row r="18" spans="1:5" s="8" customFormat="1" ht="30" customHeight="1" x14ac:dyDescent="0.2">
      <c r="A18" s="183" t="s">
        <v>33</v>
      </c>
      <c r="B18" s="184"/>
      <c r="C18" s="178"/>
      <c r="D18" s="178"/>
      <c r="E18" s="179"/>
    </row>
    <row r="19" spans="1:5" s="8" customFormat="1" ht="36" customHeight="1" thickBot="1" x14ac:dyDescent="0.25">
      <c r="A19" s="199" t="s">
        <v>28</v>
      </c>
      <c r="B19" s="200"/>
      <c r="C19" s="5"/>
      <c r="D19" s="197" t="str">
        <f>IF(C18&lt;&gt;"","У прилогу се дају услови заштите природе за изградњу пута.","")</f>
        <v/>
      </c>
      <c r="E19" s="198"/>
    </row>
    <row r="20" spans="1:5" s="8" customFormat="1" ht="30" customHeight="1" thickBot="1" x14ac:dyDescent="0.25">
      <c r="A20" s="201" t="s">
        <v>51</v>
      </c>
      <c r="B20" s="201"/>
      <c r="C20" s="201"/>
      <c r="D20" s="201"/>
      <c r="E20" s="201"/>
    </row>
    <row r="21" spans="1:5" s="8" customFormat="1" ht="24" customHeight="1" x14ac:dyDescent="0.2">
      <c r="A21" s="202" t="s">
        <v>34</v>
      </c>
      <c r="B21" s="203"/>
      <c r="C21" s="203"/>
      <c r="D21" s="203"/>
      <c r="E21" s="204"/>
    </row>
    <row r="22" spans="1:5" s="8" customFormat="1" ht="99" customHeight="1" thickBot="1" x14ac:dyDescent="0.25">
      <c r="A22" s="205"/>
      <c r="B22" s="206"/>
      <c r="C22" s="206"/>
      <c r="D22" s="206"/>
      <c r="E22" s="207"/>
    </row>
    <row r="23" spans="1:5" s="8" customFormat="1" ht="24" customHeight="1" x14ac:dyDescent="0.2">
      <c r="A23" s="219" t="s">
        <v>30</v>
      </c>
      <c r="B23" s="220"/>
      <c r="C23" s="202" t="s">
        <v>59</v>
      </c>
      <c r="D23" s="203"/>
      <c r="E23" s="204"/>
    </row>
    <row r="24" spans="1:5" s="8" customFormat="1" ht="21" customHeight="1" x14ac:dyDescent="0.2">
      <c r="A24" s="24" t="s">
        <v>48</v>
      </c>
      <c r="B24" s="22"/>
      <c r="C24" s="213"/>
      <c r="D24" s="214"/>
      <c r="E24" s="215"/>
    </row>
    <row r="25" spans="1:5" s="8" customFormat="1" ht="21" customHeight="1" x14ac:dyDescent="0.2">
      <c r="A25" s="24" t="s">
        <v>49</v>
      </c>
      <c r="B25" s="22"/>
      <c r="C25" s="213"/>
      <c r="D25" s="214"/>
      <c r="E25" s="215"/>
    </row>
    <row r="26" spans="1:5" s="8" customFormat="1" ht="21" customHeight="1" x14ac:dyDescent="0.2">
      <c r="A26" s="24" t="s">
        <v>55</v>
      </c>
      <c r="B26" s="22"/>
      <c r="C26" s="213"/>
      <c r="D26" s="214"/>
      <c r="E26" s="215"/>
    </row>
    <row r="27" spans="1:5" s="8" customFormat="1" ht="21" customHeight="1" x14ac:dyDescent="0.2">
      <c r="A27" s="24" t="s">
        <v>56</v>
      </c>
      <c r="B27" s="22"/>
      <c r="C27" s="213"/>
      <c r="D27" s="214"/>
      <c r="E27" s="215"/>
    </row>
    <row r="28" spans="1:5" s="8" customFormat="1" ht="21" customHeight="1" x14ac:dyDescent="0.2">
      <c r="A28" s="24" t="s">
        <v>53</v>
      </c>
      <c r="B28" s="22"/>
      <c r="C28" s="213"/>
      <c r="D28" s="214"/>
      <c r="E28" s="215"/>
    </row>
    <row r="29" spans="1:5" s="8" customFormat="1" ht="21" customHeight="1" x14ac:dyDescent="0.2">
      <c r="A29" s="24" t="s">
        <v>57</v>
      </c>
      <c r="B29" s="22"/>
      <c r="C29" s="213"/>
      <c r="D29" s="214"/>
      <c r="E29" s="215"/>
    </row>
    <row r="30" spans="1:5" s="8" customFormat="1" ht="21" customHeight="1" x14ac:dyDescent="0.2">
      <c r="A30" s="24" t="s">
        <v>54</v>
      </c>
      <c r="B30" s="22"/>
      <c r="C30" s="213"/>
      <c r="D30" s="214"/>
      <c r="E30" s="215"/>
    </row>
    <row r="31" spans="1:5" s="8" customFormat="1" ht="21" customHeight="1" thickBot="1" x14ac:dyDescent="0.25">
      <c r="A31" s="25" t="s">
        <v>58</v>
      </c>
      <c r="B31" s="23"/>
      <c r="C31" s="216"/>
      <c r="D31" s="217"/>
      <c r="E31" s="218"/>
    </row>
    <row r="32" spans="1:5" s="8" customFormat="1" ht="21" customHeight="1" x14ac:dyDescent="0.2">
      <c r="A32" s="202" t="s">
        <v>68</v>
      </c>
      <c r="B32" s="203"/>
      <c r="C32" s="203"/>
      <c r="D32" s="203"/>
      <c r="E32" s="204"/>
    </row>
    <row r="33" spans="1:5" s="8" customFormat="1" ht="81" customHeight="1" thickBot="1" x14ac:dyDescent="0.25">
      <c r="A33" s="210"/>
      <c r="B33" s="211"/>
      <c r="C33" s="211"/>
      <c r="D33" s="211"/>
      <c r="E33" s="212"/>
    </row>
    <row r="34" spans="1:5" ht="75" customHeight="1" x14ac:dyDescent="0.2">
      <c r="A34" s="209" t="s">
        <v>50</v>
      </c>
      <c r="B34" s="209"/>
      <c r="C34" s="209"/>
      <c r="D34" s="209"/>
      <c r="E34" s="209"/>
    </row>
    <row r="35" spans="1:5" ht="18" customHeight="1" x14ac:dyDescent="0.2">
      <c r="A35" s="1">
        <f>Пријава!C10</f>
        <v>0</v>
      </c>
      <c r="B35" s="208" t="s">
        <v>17</v>
      </c>
      <c r="C35" s="208"/>
      <c r="D35" s="221">
        <f>Пријава!C14</f>
        <v>0</v>
      </c>
      <c r="E35" s="221"/>
    </row>
    <row r="36" spans="1:5" ht="18" customHeight="1" x14ac:dyDescent="0.2">
      <c r="A36" s="18">
        <f>Пријава!A32</f>
        <v>0</v>
      </c>
      <c r="B36" s="208"/>
      <c r="C36" s="208"/>
      <c r="D36" s="194">
        <f>Пријава!C15</f>
        <v>0</v>
      </c>
      <c r="E36" s="194"/>
    </row>
    <row r="37" spans="1:5" ht="24" customHeight="1" x14ac:dyDescent="0.2">
      <c r="B37" s="208"/>
      <c r="C37" s="208"/>
      <c r="D37" s="175"/>
      <c r="E37" s="175"/>
    </row>
  </sheetData>
  <sheetProtection password="CD09" sheet="1" selectLockedCells="1"/>
  <mergeCells count="48">
    <mergeCell ref="D36:E36"/>
    <mergeCell ref="D15:E15"/>
    <mergeCell ref="D16:E16"/>
    <mergeCell ref="D19:E19"/>
    <mergeCell ref="A19:B19"/>
    <mergeCell ref="A20:E20"/>
    <mergeCell ref="A21:E21"/>
    <mergeCell ref="A22:E22"/>
    <mergeCell ref="B35:C37"/>
    <mergeCell ref="A34:E34"/>
    <mergeCell ref="A32:E32"/>
    <mergeCell ref="A33:E33"/>
    <mergeCell ref="C24:E31"/>
    <mergeCell ref="A23:B23"/>
    <mergeCell ref="C23:E23"/>
    <mergeCell ref="D35:E35"/>
    <mergeCell ref="A12:B12"/>
    <mergeCell ref="D9:E9"/>
    <mergeCell ref="D11:E11"/>
    <mergeCell ref="D37:E37"/>
    <mergeCell ref="D17:E17"/>
    <mergeCell ref="D14:E14"/>
    <mergeCell ref="A14:A17"/>
    <mergeCell ref="A18:B18"/>
    <mergeCell ref="B14:C14"/>
    <mergeCell ref="B15:C15"/>
    <mergeCell ref="D12:E12"/>
    <mergeCell ref="A13:E13"/>
    <mergeCell ref="D10:E10"/>
    <mergeCell ref="B16:C16"/>
    <mergeCell ref="B17:C17"/>
    <mergeCell ref="C18:E18"/>
    <mergeCell ref="D1:E1"/>
    <mergeCell ref="C3:E3"/>
    <mergeCell ref="A1:C1"/>
    <mergeCell ref="A2:E2"/>
    <mergeCell ref="A3:B3"/>
    <mergeCell ref="A4:E4"/>
    <mergeCell ref="A5:B5"/>
    <mergeCell ref="A7:B7"/>
    <mergeCell ref="C5:E5"/>
    <mergeCell ref="C7:E7"/>
    <mergeCell ref="A8:B8"/>
    <mergeCell ref="A9:B9"/>
    <mergeCell ref="A10:B10"/>
    <mergeCell ref="A11:B11"/>
    <mergeCell ref="C6:E6"/>
    <mergeCell ref="A6:B6"/>
  </mergeCells>
  <dataValidations count="5">
    <dataValidation type="textLength" operator="lessThanOrEqual" allowBlank="1" showInputMessage="1" showErrorMessage="1" error="Могуће је унети највише 200 карактера!" sqref="C5:C7">
      <formula1>200</formula1>
    </dataValidation>
    <dataValidation type="list" allowBlank="1" showInputMessage="1" showErrorMessage="1" error="Могуће је унети само:_x000a_изградња или реконструкција" sqref="C8">
      <formula1>"изградња, реконструкција"</formula1>
    </dataValidation>
    <dataValidation type="list" operator="lessThanOrEqual" allowBlank="1" showInputMessage="1" showErrorMessage="1" error="Могуће је унети само I, II, III и њихове комбинације!." sqref="C19">
      <formula1>"I, II, III, I-II, I-III, II-III, I-II-III"</formula1>
    </dataValidation>
    <dataValidation type="textLength" operator="lessThanOrEqual" allowBlank="1" showInputMessage="1" showErrorMessage="1" error="Могуће је унети највише 50 карактера!" sqref="D14:E15">
      <formula1>50</formula1>
    </dataValidation>
    <dataValidation type="textLength" operator="lessThanOrEqual" allowBlank="1" showInputMessage="1" showErrorMessage="1" error="Може се унети највише до 50 карактера!" sqref="C18:E18">
      <formula1>50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blackAndWhite="1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Упутство</vt:lpstr>
      <vt:lpstr>Пријава</vt:lpstr>
      <vt:lpstr>Извод из пројекта пута</vt:lpstr>
      <vt:lpstr>'Извод из пројекта пута'!Print_Area</vt:lpstr>
      <vt:lpstr>Пријава!Print_Area</vt:lpstr>
      <vt:lpstr>Упутство!Print_Area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2020-12-22T17:35:16Z</cp:lastPrinted>
  <dcterms:created xsi:type="dcterms:W3CDTF">2012-05-31T07:57:48Z</dcterms:created>
  <dcterms:modified xsi:type="dcterms:W3CDTF">2025-08-13T14:37:00Z</dcterms:modified>
</cp:coreProperties>
</file>